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Racuni\Desktop\2022\FINANCIJSKA IZVJEŠĆA 2022\Proračun 2023-2025 tablice\"/>
    </mc:Choice>
  </mc:AlternateContent>
  <xr:revisionPtr revIDLastSave="0" documentId="13_ncr:1_{E4F98282-A017-4F07-9688-9A6CA83C6C16}" xr6:coauthVersionLast="36" xr6:coauthVersionMax="36" xr10:uidLastSave="{00000000-0000-0000-0000-000000000000}"/>
  <bookViews>
    <workbookView xWindow="0" yWindow="0" windowWidth="28800" windowHeight="12000" activeTab="1" xr2:uid="{00000000-000D-0000-FFFF-FFFF00000000}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K39" i="2" s="1"/>
  <c r="F39" i="2"/>
  <c r="E39" i="2"/>
  <c r="D39" i="2"/>
  <c r="C39" i="2"/>
  <c r="K37" i="2"/>
  <c r="J37" i="2"/>
  <c r="I37" i="2"/>
  <c r="G36" i="2"/>
  <c r="K36" i="2" s="1"/>
  <c r="F36" i="2"/>
  <c r="E36" i="2"/>
  <c r="D36" i="2"/>
  <c r="C36" i="2"/>
  <c r="K35" i="2"/>
  <c r="J35" i="2"/>
  <c r="I35" i="2"/>
  <c r="K34" i="2"/>
  <c r="J34" i="2"/>
  <c r="I34" i="2"/>
  <c r="K33" i="2"/>
  <c r="J33" i="2"/>
  <c r="I33" i="2"/>
  <c r="G32" i="2"/>
  <c r="F32" i="2"/>
  <c r="E32" i="2"/>
  <c r="I32" i="2" s="1"/>
  <c r="D32" i="2"/>
  <c r="C32" i="2"/>
  <c r="K30" i="2"/>
  <c r="J30" i="2"/>
  <c r="I30" i="2"/>
  <c r="K29" i="2"/>
  <c r="J29" i="2"/>
  <c r="I29" i="2"/>
  <c r="K28" i="2"/>
  <c r="J28" i="2"/>
  <c r="I28" i="2"/>
  <c r="G27" i="2"/>
  <c r="F27" i="2"/>
  <c r="E27" i="2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F18" i="2"/>
  <c r="E18" i="2"/>
  <c r="D18" i="2"/>
  <c r="C18" i="2"/>
  <c r="K17" i="2"/>
  <c r="J17" i="2"/>
  <c r="I17" i="2"/>
  <c r="K16" i="2"/>
  <c r="J16" i="2"/>
  <c r="I16" i="2"/>
  <c r="G15" i="2"/>
  <c r="F15" i="2"/>
  <c r="E15" i="2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E8" i="2"/>
  <c r="D8" i="2"/>
  <c r="C8" i="2"/>
  <c r="I18" i="2" l="1"/>
  <c r="K27" i="2"/>
  <c r="K8" i="2"/>
  <c r="H8" i="2"/>
  <c r="I15" i="2"/>
  <c r="J18" i="2"/>
  <c r="H27" i="2"/>
  <c r="J32" i="2"/>
  <c r="H36" i="2"/>
  <c r="H39" i="2"/>
  <c r="I8" i="2"/>
  <c r="J15" i="2"/>
  <c r="K18" i="2"/>
  <c r="I27" i="2"/>
  <c r="K32" i="2"/>
  <c r="I36" i="2"/>
  <c r="I39" i="2"/>
  <c r="J8" i="2"/>
  <c r="K15" i="2"/>
  <c r="H18" i="2"/>
  <c r="J27" i="2"/>
  <c r="H32" i="2"/>
  <c r="J36" i="2"/>
  <c r="J39" i="2"/>
  <c r="D8" i="1"/>
  <c r="E8" i="1"/>
  <c r="F8" i="1"/>
  <c r="G8" i="1"/>
  <c r="C8" i="1"/>
  <c r="H8" i="1" s="1"/>
  <c r="C39" i="1" l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<sst xmlns="http://schemas.openxmlformats.org/spreadsheetml/2006/main" count="184" uniqueCount="79">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</sst>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A7" workbookViewId="0">
      <selection activeCell="O28" sqref="O28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0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ref="I12:K12" si="5">E12/D12*100</f>
        <v>#DIV/0!</v>
      </c>
      <c r="J12" s="13" t="e">
        <f t="shared" si="5"/>
        <v>#DIV/0!</v>
      </c>
      <c r="K12" s="13" t="e">
        <f t="shared" si="5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ref="I13:K13" si="6">E13/D13*100</f>
        <v>#DIV/0!</v>
      </c>
      <c r="J13" s="13" t="e">
        <f t="shared" si="6"/>
        <v>#DIV/0!</v>
      </c>
      <c r="K13" s="13" t="e">
        <f t="shared" si="6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ref="I18:K18" si="10">E18/D18*100</f>
        <v>#DIV/0!</v>
      </c>
      <c r="J18" s="10" t="e">
        <f t="shared" si="10"/>
        <v>#DIV/0!</v>
      </c>
      <c r="K18" s="10" t="e">
        <f t="shared" si="10"/>
        <v>#DIV/0!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20" si="11">E20/D20*100</f>
        <v>#DIV/0!</v>
      </c>
      <c r="J20" s="13" t="e">
        <f t="shared" si="11"/>
        <v>#DIV/0!</v>
      </c>
      <c r="K20" s="13" t="e">
        <f t="shared" si="11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ref="I21:K21" si="12">E21/D21*100</f>
        <v>#DIV/0!</v>
      </c>
      <c r="J21" s="13" t="e">
        <f t="shared" si="12"/>
        <v>#DIV/0!</v>
      </c>
      <c r="K21" s="13" t="e">
        <f t="shared" si="12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ref="I22:K22" si="13">E22/D22*100</f>
        <v>#DIV/0!</v>
      </c>
      <c r="J22" s="13" t="e">
        <f t="shared" si="13"/>
        <v>#DIV/0!</v>
      </c>
      <c r="K22" s="13" t="e">
        <f t="shared" si="13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ref="I25:K25" si="16">E25/D25*100</f>
        <v>#DIV/0!</v>
      </c>
      <c r="J25" s="13" t="e">
        <f t="shared" si="16"/>
        <v>#DIV/0!</v>
      </c>
      <c r="K25" s="13" t="e">
        <f t="shared" si="16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ref="I27:K28" si="18">E27/D27*100</f>
        <v>#DIV/0!</v>
      </c>
      <c r="J27" s="10" t="e">
        <f t="shared" si="18"/>
        <v>#DIV/0!</v>
      </c>
      <c r="K27" s="10" t="e">
        <f t="shared" si="18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ref="I29:K29" si="19">E29/D29*100</f>
        <v>#DIV/0!</v>
      </c>
      <c r="J29" s="13" t="e">
        <f t="shared" si="19"/>
        <v>#DIV/0!</v>
      </c>
      <c r="K29" s="13" t="e">
        <f t="shared" si="19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ref="I30:K30" si="20">E30/D30*100</f>
        <v>#DIV/0!</v>
      </c>
      <c r="J30" s="13" t="e">
        <f t="shared" si="20"/>
        <v>#DIV/0!</v>
      </c>
      <c r="K30" s="13" t="e">
        <f t="shared" si="20"/>
        <v>#DIV/0!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26">SUM(D40)</f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 t="e">
        <f>D39/C39*100</f>
        <v>#DIV/0!</v>
      </c>
      <c r="I39" s="10" t="e">
        <f t="shared" ref="I39:K40" si="27">E39/D39*100</f>
        <v>#DIV/0!</v>
      </c>
      <c r="J39" s="10" t="e">
        <f t="shared" si="27"/>
        <v>#DIV/0!</v>
      </c>
      <c r="K39" s="10" t="e">
        <f t="shared" si="27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27"/>
        <v>#DIV/0!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abSelected="1" workbookViewId="0">
      <selection activeCell="D18" sqref="D18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415421</v>
      </c>
      <c r="D8" s="8">
        <f t="shared" ref="D8:G8" si="0">SUM(D9+D10+D11+D12+D13+D14)</f>
        <v>412254</v>
      </c>
      <c r="E8" s="8">
        <f t="shared" si="0"/>
        <v>437895</v>
      </c>
      <c r="F8" s="8">
        <f t="shared" si="0"/>
        <v>437895</v>
      </c>
      <c r="G8" s="8">
        <f t="shared" si="0"/>
        <v>437895</v>
      </c>
      <c r="H8" s="8">
        <f>D8/C8*100</f>
        <v>99.237640851088415</v>
      </c>
      <c r="I8" s="8">
        <f t="shared" ref="I8:K8" si="1">E8/D8*100</f>
        <v>106.21970920840064</v>
      </c>
      <c r="J8" s="8">
        <f t="shared" si="1"/>
        <v>100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342720</v>
      </c>
      <c r="D9" s="11">
        <v>365266</v>
      </c>
      <c r="E9" s="11">
        <v>365621</v>
      </c>
      <c r="F9" s="11">
        <v>365621</v>
      </c>
      <c r="G9" s="11">
        <v>365621</v>
      </c>
      <c r="H9" s="13"/>
      <c r="I9" s="13">
        <f t="shared" ref="I9:K9" si="2">(E9/D9*100)</f>
        <v>100.09718944549999</v>
      </c>
      <c r="J9" s="13">
        <f t="shared" si="2"/>
        <v>100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8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>
        <v>147</v>
      </c>
      <c r="D11" s="11">
        <v>159</v>
      </c>
      <c r="E11" s="11">
        <v>159</v>
      </c>
      <c r="F11" s="11">
        <v>159</v>
      </c>
      <c r="G11" s="11">
        <v>159</v>
      </c>
      <c r="H11" s="13"/>
      <c r="I11" s="13">
        <f t="shared" si="3"/>
        <v>100</v>
      </c>
      <c r="J11" s="13">
        <f t="shared" si="3"/>
        <v>100</v>
      </c>
      <c r="K11" s="13">
        <f t="shared" si="3"/>
        <v>100</v>
      </c>
    </row>
    <row r="12" spans="1:14" ht="38.25" x14ac:dyDescent="0.2">
      <c r="A12" s="11" t="s">
        <v>28</v>
      </c>
      <c r="B12" s="12" t="s">
        <v>29</v>
      </c>
      <c r="C12" s="11">
        <v>66</v>
      </c>
      <c r="D12" s="11">
        <v>66</v>
      </c>
      <c r="E12" s="11">
        <v>66</v>
      </c>
      <c r="F12" s="11">
        <v>66</v>
      </c>
      <c r="G12" s="11">
        <v>66</v>
      </c>
      <c r="H12" s="13"/>
      <c r="I12" s="13">
        <f t="shared" si="3"/>
        <v>100</v>
      </c>
      <c r="J12" s="13">
        <f t="shared" si="3"/>
        <v>100</v>
      </c>
      <c r="K12" s="13">
        <f t="shared" si="3"/>
        <v>100</v>
      </c>
    </row>
    <row r="13" spans="1:14" ht="38.25" x14ac:dyDescent="0.2">
      <c r="A13" s="11" t="s">
        <v>30</v>
      </c>
      <c r="B13" s="12" t="s">
        <v>31</v>
      </c>
      <c r="C13" s="11">
        <v>72488</v>
      </c>
      <c r="D13" s="11">
        <v>46763</v>
      </c>
      <c r="E13" s="11">
        <v>72049</v>
      </c>
      <c r="F13" s="11">
        <v>72049</v>
      </c>
      <c r="G13" s="11">
        <v>72049</v>
      </c>
      <c r="H13" s="13"/>
      <c r="I13" s="13">
        <f t="shared" si="3"/>
        <v>154.07266428586703</v>
      </c>
      <c r="J13" s="13">
        <f t="shared" si="3"/>
        <v>100</v>
      </c>
      <c r="K13" s="13">
        <f t="shared" si="3"/>
        <v>100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393256</v>
      </c>
      <c r="D18" s="8">
        <f>SUM(D20+D21+D22+D23+D24+D25+D26)</f>
        <v>409335</v>
      </c>
      <c r="E18" s="8">
        <f>SUM(E20+E21+E22+E23+E24+E25+E26)</f>
        <v>419049</v>
      </c>
      <c r="F18" s="8">
        <f>SUM(F20+F21+F22+F23+F24+F25+F26)</f>
        <v>419049</v>
      </c>
      <c r="G18" s="8">
        <f>SUM(G20+G21+G22+G23+G24+G25+G26)</f>
        <v>419049</v>
      </c>
      <c r="H18" s="10">
        <f>D18/C18*100</f>
        <v>104.08868523302888</v>
      </c>
      <c r="I18" s="10">
        <f t="shared" si="3"/>
        <v>102.37311737330059</v>
      </c>
      <c r="J18" s="10">
        <f t="shared" si="3"/>
        <v>100</v>
      </c>
      <c r="K18" s="10">
        <f t="shared" si="3"/>
        <v>100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327616</v>
      </c>
      <c r="D20" s="11">
        <v>345212</v>
      </c>
      <c r="E20" s="11">
        <v>345212</v>
      </c>
      <c r="F20" s="11">
        <v>345212</v>
      </c>
      <c r="G20" s="11">
        <v>345212</v>
      </c>
      <c r="H20" s="13"/>
      <c r="I20" s="13">
        <f t="shared" ref="I20:K30" si="4">E20/D20*100</f>
        <v>100</v>
      </c>
      <c r="J20" s="13">
        <f t="shared" si="4"/>
        <v>100</v>
      </c>
      <c r="K20" s="13">
        <f t="shared" si="4"/>
        <v>100</v>
      </c>
    </row>
    <row r="21" spans="1:11" x14ac:dyDescent="0.2">
      <c r="A21" s="11" t="s">
        <v>42</v>
      </c>
      <c r="B21" s="12" t="s">
        <v>43</v>
      </c>
      <c r="C21" s="11">
        <v>61638</v>
      </c>
      <c r="D21" s="11">
        <v>59977</v>
      </c>
      <c r="E21" s="11">
        <v>68788</v>
      </c>
      <c r="F21" s="11">
        <v>68788</v>
      </c>
      <c r="G21" s="11">
        <v>68788</v>
      </c>
      <c r="H21" s="13"/>
      <c r="I21" s="13">
        <f t="shared" si="4"/>
        <v>114.69063140870668</v>
      </c>
      <c r="J21" s="13">
        <f t="shared" si="4"/>
        <v>100</v>
      </c>
      <c r="K21" s="13">
        <f t="shared" si="4"/>
        <v>100</v>
      </c>
    </row>
    <row r="22" spans="1:11" x14ac:dyDescent="0.2">
      <c r="A22" s="11" t="s">
        <v>44</v>
      </c>
      <c r="B22" s="12" t="s">
        <v>45</v>
      </c>
      <c r="C22" s="11">
        <v>262</v>
      </c>
      <c r="D22" s="11">
        <v>252</v>
      </c>
      <c r="E22" s="11">
        <v>252</v>
      </c>
      <c r="F22" s="11">
        <v>252</v>
      </c>
      <c r="G22" s="11">
        <v>252</v>
      </c>
      <c r="H22" s="13"/>
      <c r="I22" s="13">
        <f t="shared" si="4"/>
        <v>100</v>
      </c>
      <c r="J22" s="13">
        <f t="shared" si="4"/>
        <v>100</v>
      </c>
      <c r="K22" s="13">
        <f t="shared" si="4"/>
        <v>100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>
        <v>3740</v>
      </c>
      <c r="D25" s="11">
        <v>3894</v>
      </c>
      <c r="E25" s="11">
        <v>4797</v>
      </c>
      <c r="F25" s="11">
        <v>4797</v>
      </c>
      <c r="G25" s="11">
        <v>4797</v>
      </c>
      <c r="H25" s="13"/>
      <c r="I25" s="13">
        <f t="shared" si="4"/>
        <v>123.18952234206471</v>
      </c>
      <c r="J25" s="13">
        <f t="shared" si="4"/>
        <v>100</v>
      </c>
      <c r="K25" s="13">
        <f t="shared" si="4"/>
        <v>100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22529</v>
      </c>
      <c r="D27" s="8">
        <f>SUM(D28+D29+D30)</f>
        <v>85208</v>
      </c>
      <c r="E27" s="8">
        <f>SUM(E28+E29+E30)</f>
        <v>18846</v>
      </c>
      <c r="F27" s="8">
        <f>SUM(F28+F29+F30)</f>
        <v>18846</v>
      </c>
      <c r="G27" s="8">
        <f>SUM(G28+G29+G30)</f>
        <v>18846</v>
      </c>
      <c r="H27" s="10">
        <f>D27/C27*100</f>
        <v>378.2147454392117</v>
      </c>
      <c r="I27" s="10">
        <f t="shared" si="4"/>
        <v>22.117641536006008</v>
      </c>
      <c r="J27" s="10">
        <f t="shared" si="4"/>
        <v>100</v>
      </c>
      <c r="K27" s="10">
        <f t="shared" si="4"/>
        <v>100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>
        <v>1501</v>
      </c>
      <c r="D29" s="11">
        <v>2920</v>
      </c>
      <c r="E29" s="11">
        <v>2920</v>
      </c>
      <c r="F29" s="11">
        <v>2920</v>
      </c>
      <c r="G29" s="11">
        <v>2920</v>
      </c>
      <c r="H29" s="13"/>
      <c r="I29" s="13">
        <f t="shared" si="4"/>
        <v>100</v>
      </c>
      <c r="J29" s="13">
        <f t="shared" si="4"/>
        <v>100</v>
      </c>
      <c r="K29" s="13">
        <f t="shared" si="4"/>
        <v>100</v>
      </c>
    </row>
    <row r="30" spans="1:11" ht="25.5" x14ac:dyDescent="0.2">
      <c r="A30" s="11" t="s">
        <v>59</v>
      </c>
      <c r="B30" s="12" t="s">
        <v>60</v>
      </c>
      <c r="C30" s="11">
        <v>21028</v>
      </c>
      <c r="D30" s="11">
        <v>82288</v>
      </c>
      <c r="E30" s="11">
        <v>15926</v>
      </c>
      <c r="F30" s="11">
        <v>15926</v>
      </c>
      <c r="G30" s="11">
        <v>15926</v>
      </c>
      <c r="H30" s="13"/>
      <c r="I30" s="13">
        <f t="shared" si="4"/>
        <v>19.353976278436711</v>
      </c>
      <c r="J30" s="13">
        <f t="shared" si="4"/>
        <v>100</v>
      </c>
      <c r="K30" s="13">
        <f t="shared" si="4"/>
        <v>100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3</v>
      </c>
      <c r="D39" s="8">
        <f t="shared" ref="D39:G39" si="7">SUM(D40)</f>
        <v>82288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>
        <f>D39/C39*100</f>
        <v>2742933.333333333</v>
      </c>
      <c r="I39" s="10">
        <f t="shared" ref="I39:K40" si="8">E39/D39*100</f>
        <v>0</v>
      </c>
      <c r="J39" s="10" t="e">
        <f t="shared" si="8"/>
        <v>#DIV/0!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>
        <v>3</v>
      </c>
      <c r="D40" s="11">
        <v>82288</v>
      </c>
      <c r="E40" s="11"/>
      <c r="F40" s="11"/>
      <c r="G40" s="11"/>
      <c r="H40" s="13"/>
      <c r="I40" s="13">
        <f t="shared" si="8"/>
        <v>0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Racuni</cp:lastModifiedBy>
  <dcterms:created xsi:type="dcterms:W3CDTF">2022-10-10T13:14:58Z</dcterms:created>
  <dcterms:modified xsi:type="dcterms:W3CDTF">2022-10-13T08:18:38Z</dcterms:modified>
</cp:coreProperties>
</file>